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a" sheetId="1" state="visible" r:id="rId1"/>
    <sheet xmlns:r="http://schemas.openxmlformats.org/officeDocument/2006/relationships" name="Sobre o Tema 118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-&quot;R$&quot; #,##0.00;&quot;-&quot;"/>
  </numFmts>
  <fonts count="9">
    <font>
      <name val="Calibri"/>
      <family val="2"/>
      <color theme="1"/>
      <sz val="11"/>
      <scheme val="minor"/>
    </font>
    <font>
      <name val="Arial"/>
      <b val="1"/>
      <color rgb="0009090B"/>
      <sz val="20"/>
    </font>
    <font>
      <name val="Arial"/>
      <color rgb="0071717A"/>
      <sz val="10"/>
    </font>
    <font>
      <name val="Arial"/>
      <b val="1"/>
      <color rgb="0009090B"/>
      <sz val="10"/>
    </font>
    <font>
      <name val="Arial"/>
      <b val="1"/>
      <color rgb="0009090B"/>
      <sz val="12"/>
    </font>
    <font>
      <name val="Arial"/>
      <color rgb="0009090B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9090B"/>
      <sz val="11"/>
    </font>
  </fonts>
  <fills count="6">
    <fill>
      <patternFill/>
    </fill>
    <fill>
      <patternFill patternType="gray125"/>
    </fill>
    <fill>
      <patternFill patternType="solid">
        <fgColor rgb="00F4F4F5"/>
      </patternFill>
    </fill>
    <fill>
      <patternFill patternType="solid">
        <fgColor rgb="0009090B"/>
      </patternFill>
    </fill>
    <fill>
      <patternFill patternType="solid">
        <fgColor rgb="00FEF9C3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medium">
        <color rgb="0009090B"/>
      </bottom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2" borderId="0" applyAlignment="1" pivotButton="0" quotePrefix="0" xfId="0">
      <alignment vertical="center" wrapText="1"/>
    </xf>
    <xf numFmtId="0" fontId="6" fillId="3" borderId="0" applyAlignment="1" pivotButton="0" quotePrefix="0" xfId="0">
      <alignment horizontal="center" vertical="center" wrapText="1"/>
    </xf>
    <xf numFmtId="0" fontId="7" fillId="4" borderId="2" pivotButton="0" quotePrefix="0" xfId="0"/>
    <xf numFmtId="0" fontId="7" fillId="4" borderId="2" applyAlignment="1" pivotButton="0" quotePrefix="0" xfId="0">
      <alignment horizontal="center"/>
    </xf>
    <xf numFmtId="164" fontId="7" fillId="4" borderId="2" pivotButton="0" quotePrefix="0" xfId="0"/>
    <xf numFmtId="10" fontId="3" fillId="0" borderId="2" pivotButton="0" quotePrefix="0" xfId="0"/>
    <xf numFmtId="164" fontId="3" fillId="0" borderId="2" pivotButton="0" quotePrefix="0" xfId="0"/>
    <xf numFmtId="0" fontId="3" fillId="0" borderId="2" pivotButton="0" quotePrefix="0" xfId="0"/>
    <xf numFmtId="0" fontId="3" fillId="0" borderId="0" pivotButton="0" quotePrefix="0" xfId="0"/>
    <xf numFmtId="164" fontId="8" fillId="5" borderId="2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64"/>
  <sheetViews>
    <sheetView showGridLines="0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20" customWidth="1" min="3" max="3"/>
    <col width="14" customWidth="1" min="4" max="4"/>
    <col width="18" customWidth="1" min="5" max="5"/>
    <col width="18" customWidth="1" min="6" max="6"/>
    <col width="12" customWidth="1" min="7" max="7"/>
    <col width="18" customWidth="1" min="8" max="8"/>
    <col width="14" customWidth="1" min="9" max="9"/>
    <col width="18" customWidth="1" min="10" max="10"/>
    <col width="16" customWidth="1" min="11" max="11"/>
    <col width="32" customWidth="1" min="12" max="12"/>
  </cols>
  <sheetData>
    <row r="2">
      <c r="B2" s="1" t="inlineStr">
        <is>
          <t>Mapa de prestadores de serviço: ISS fora do PIS/Cofins</t>
        </is>
      </c>
      <c r="L2" s="2" t="inlineStr">
        <is>
          <t>Siga @inloco.ia.br</t>
        </is>
      </c>
    </row>
    <row r="3">
      <c r="B3" s="3" t="inlineStr">
        <is>
          <t>Tema 118 do STF (RE 592.616). Quais clientes têm ISS na base do PIS/Cofins e quanto isso representa.</t>
        </is>
      </c>
      <c r="L3" s="2" t="inlineStr">
        <is>
          <t>inloco.ia.br</t>
        </is>
      </c>
    </row>
    <row r="5">
      <c r="B5" s="4" t="inlineStr">
        <is>
          <t>Como usar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30" customHeight="1">
      <c r="B6" s="6" t="inlineStr">
        <is>
          <t>1. Uma linha por cliente prestador de serviço. Preencha só as células amarelas; as outras calculam sozinhas. A primeira linha é um exemplo: apague ou substitua.</t>
        </is>
      </c>
    </row>
    <row r="7" ht="30" customHeight="1">
      <c r="B7" s="6" t="inlineStr">
        <is>
          <t>2. Regime: em regra, lucro presumido é cumulativo (PIS 0,65% + Cofins 3% = 3,65%) e lucro real é não cumulativo (1,65% + 7,6% = 9,25%). Simples Nacional fica fora do cálculo.</t>
        </is>
      </c>
    </row>
    <row r="8" ht="30" customHeight="1">
      <c r="B8" s="6" t="inlineStr">
        <is>
          <t>3. ISS médio por mês: o ISS que ficou dentro da receita usada como base do PIS/Cofins. Meses: quantos meses com ISS foram pagos nos últimos 5 anos (máximo 60).</t>
        </is>
      </c>
    </row>
    <row r="9" ht="30" customHeight="1">
      <c r="B9" s="6" t="inlineStr">
        <is>
          <t>4. A estimativa é nominal, sem correção. O valor pago a mais é corrigido pela Selic: use a planilha gratuita em inloco.ia.br/selic.</t>
        </is>
      </c>
    </row>
    <row r="10" ht="30" customHeight="1">
      <c r="B10" s="6" t="inlineStr">
        <is>
          <t>5. A coluna Ação importa porque a modulação ainda não foi decidida. Veja a aba "Sobre o Tema 118". Diagnóstico gratuito da Inloco: inloco.ia.br/iss.</t>
        </is>
      </c>
    </row>
    <row r="12">
      <c r="B12" s="4" t="inlineStr">
        <is>
          <t>Sua carteira</t>
        </is>
      </c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44" customHeight="1">
      <c r="B13" s="7" t="inlineStr">
        <is>
          <t>Cliente</t>
        </is>
      </c>
      <c r="C13" s="7" t="inlineStr">
        <is>
          <t>CNPJ</t>
        </is>
      </c>
      <c r="D13" s="7" t="inlineStr">
        <is>
          <t>Presta serviço com ISS?</t>
        </is>
      </c>
      <c r="E13" s="7" t="inlineStr">
        <is>
          <t>Regime do PIS/Cofins</t>
        </is>
      </c>
      <c r="F13" s="7" t="inlineStr">
        <is>
          <t>ISS médio por mês (R$)</t>
        </is>
      </c>
      <c r="G13" s="7" t="inlineStr">
        <is>
          <t>Alíquota PIS + Cofins</t>
        </is>
      </c>
      <c r="H13" s="7" t="inlineStr">
        <is>
          <t>PIS/Cofins sobre o ISS por mês</t>
        </is>
      </c>
      <c r="I13" s="7" t="inlineStr">
        <is>
          <t>Meses pagos nos últimos 5 anos</t>
        </is>
      </c>
      <c r="J13" s="7" t="inlineStr">
        <is>
          <t>Estimativa nominal (R$)</t>
        </is>
      </c>
      <c r="K13" s="7" t="inlineStr">
        <is>
          <t>Tem ação ou processo sobre o tema?</t>
        </is>
      </c>
      <c r="L13" s="7" t="inlineStr">
        <is>
          <t>Situação</t>
        </is>
      </c>
    </row>
    <row r="14">
      <c r="B14" s="8" t="inlineStr">
        <is>
          <t>Exemplo: Clínica Beta (apague)</t>
        </is>
      </c>
      <c r="C14" s="8" t="n"/>
      <c r="D14" s="9" t="inlineStr">
        <is>
          <t>Sim</t>
        </is>
      </c>
      <c r="E14" s="9" t="inlineStr">
        <is>
          <t>Cumulativo</t>
        </is>
      </c>
      <c r="F14" s="10" t="n">
        <v>20000</v>
      </c>
      <c r="G14" s="11">
        <f>IF(E14="Cumulativo",3.65%,IF(E14="Não cumulativo",9.25%,""))</f>
        <v/>
      </c>
      <c r="H14" s="12">
        <f>IF(AND(D14="Sim",ISNUMBER(F14),ISNUMBER(G14)),F14*G14,"")</f>
        <v/>
      </c>
      <c r="I14" s="9" t="n">
        <v>60</v>
      </c>
      <c r="J14" s="12">
        <f>IF(AND(ISNUMBER(H14),ISNUMBER(I14)),H14*MIN(I14,60),"")</f>
        <v/>
      </c>
      <c r="K14" s="9" t="inlineStr">
        <is>
          <t>Não</t>
        </is>
      </c>
      <c r="L14" s="13">
        <f>IF(B14="","",IF(D14="Não","Fora do mapa",IF(E14="Simples Nacional","Simples: análise própria",IF(OR(D14="",E14="",K14=""),"Falta responder",IF(K14="Sim","Com ação: acompanhar a modulação","Sem ação: prioridade no diagnóstico")))))</f>
        <v/>
      </c>
    </row>
    <row r="15">
      <c r="B15" s="8" t="n"/>
      <c r="C15" s="8" t="n"/>
      <c r="D15" s="9" t="n"/>
      <c r="E15" s="9" t="n"/>
      <c r="F15" s="10" t="n"/>
      <c r="G15" s="11">
        <f>IF(E15="Cumulativo",3.65%,IF(E15="Não cumulativo",9.25%,""))</f>
        <v/>
      </c>
      <c r="H15" s="12">
        <f>IF(AND(D15="Sim",ISNUMBER(F15),ISNUMBER(G15)),F15*G15,"")</f>
        <v/>
      </c>
      <c r="I15" s="9" t="n"/>
      <c r="J15" s="12">
        <f>IF(AND(ISNUMBER(H15),ISNUMBER(I15)),H15*MIN(I15,60),"")</f>
        <v/>
      </c>
      <c r="K15" s="9" t="n"/>
      <c r="L15" s="13">
        <f>IF(B15="","",IF(D15="Não","Fora do mapa",IF(E15="Simples Nacional","Simples: análise própria",IF(OR(D15="",E15="",K15=""),"Falta responder",IF(K15="Sim","Com ação: acompanhar a modulação","Sem ação: prioridade no diagnóstico")))))</f>
        <v/>
      </c>
    </row>
    <row r="16">
      <c r="B16" s="8" t="n"/>
      <c r="C16" s="8" t="n"/>
      <c r="D16" s="9" t="n"/>
      <c r="E16" s="9" t="n"/>
      <c r="F16" s="10" t="n"/>
      <c r="G16" s="11">
        <f>IF(E16="Cumulativo",3.65%,IF(E16="Não cumulativo",9.25%,""))</f>
        <v/>
      </c>
      <c r="H16" s="12">
        <f>IF(AND(D16="Sim",ISNUMBER(F16),ISNUMBER(G16)),F16*G16,"")</f>
        <v/>
      </c>
      <c r="I16" s="9" t="n"/>
      <c r="J16" s="12">
        <f>IF(AND(ISNUMBER(H16),ISNUMBER(I16)),H16*MIN(I16,60),"")</f>
        <v/>
      </c>
      <c r="K16" s="9" t="n"/>
      <c r="L16" s="13">
        <f>IF(B16="","",IF(D16="Não","Fora do mapa",IF(E16="Simples Nacional","Simples: análise própria",IF(OR(D16="",E16="",K16=""),"Falta responder",IF(K16="Sim","Com ação: acompanhar a modulação","Sem ação: prioridade no diagnóstico")))))</f>
        <v/>
      </c>
    </row>
    <row r="17">
      <c r="B17" s="8" t="n"/>
      <c r="C17" s="8" t="n"/>
      <c r="D17" s="9" t="n"/>
      <c r="E17" s="9" t="n"/>
      <c r="F17" s="10" t="n"/>
      <c r="G17" s="11">
        <f>IF(E17="Cumulativo",3.65%,IF(E17="Não cumulativo",9.25%,""))</f>
        <v/>
      </c>
      <c r="H17" s="12">
        <f>IF(AND(D17="Sim",ISNUMBER(F17),ISNUMBER(G17)),F17*G17,"")</f>
        <v/>
      </c>
      <c r="I17" s="9" t="n"/>
      <c r="J17" s="12">
        <f>IF(AND(ISNUMBER(H17),ISNUMBER(I17)),H17*MIN(I17,60),"")</f>
        <v/>
      </c>
      <c r="K17" s="9" t="n"/>
      <c r="L17" s="13">
        <f>IF(B17="","",IF(D17="Não","Fora do mapa",IF(E17="Simples Nacional","Simples: análise própria",IF(OR(D17="",E17="",K17=""),"Falta responder",IF(K17="Sim","Com ação: acompanhar a modulação","Sem ação: prioridade no diagnóstico")))))</f>
        <v/>
      </c>
    </row>
    <row r="18">
      <c r="B18" s="8" t="n"/>
      <c r="C18" s="8" t="n"/>
      <c r="D18" s="9" t="n"/>
      <c r="E18" s="9" t="n"/>
      <c r="F18" s="10" t="n"/>
      <c r="G18" s="11">
        <f>IF(E18="Cumulativo",3.65%,IF(E18="Não cumulativo",9.25%,""))</f>
        <v/>
      </c>
      <c r="H18" s="12">
        <f>IF(AND(D18="Sim",ISNUMBER(F18),ISNUMBER(G18)),F18*G18,"")</f>
        <v/>
      </c>
      <c r="I18" s="9" t="n"/>
      <c r="J18" s="12">
        <f>IF(AND(ISNUMBER(H18),ISNUMBER(I18)),H18*MIN(I18,60),"")</f>
        <v/>
      </c>
      <c r="K18" s="9" t="n"/>
      <c r="L18" s="13">
        <f>IF(B18="","",IF(D18="Não","Fora do mapa",IF(E18="Simples Nacional","Simples: análise própria",IF(OR(D18="",E18="",K18=""),"Falta responder",IF(K18="Sim","Com ação: acompanhar a modulação","Sem ação: prioridade no diagnóstico")))))</f>
        <v/>
      </c>
    </row>
    <row r="19">
      <c r="B19" s="8" t="n"/>
      <c r="C19" s="8" t="n"/>
      <c r="D19" s="9" t="n"/>
      <c r="E19" s="9" t="n"/>
      <c r="F19" s="10" t="n"/>
      <c r="G19" s="11">
        <f>IF(E19="Cumulativo",3.65%,IF(E19="Não cumulativo",9.25%,""))</f>
        <v/>
      </c>
      <c r="H19" s="12">
        <f>IF(AND(D19="Sim",ISNUMBER(F19),ISNUMBER(G19)),F19*G19,"")</f>
        <v/>
      </c>
      <c r="I19" s="9" t="n"/>
      <c r="J19" s="12">
        <f>IF(AND(ISNUMBER(H19),ISNUMBER(I19)),H19*MIN(I19,60),"")</f>
        <v/>
      </c>
      <c r="K19" s="9" t="n"/>
      <c r="L19" s="13">
        <f>IF(B19="","",IF(D19="Não","Fora do mapa",IF(E19="Simples Nacional","Simples: análise própria",IF(OR(D19="",E19="",K19=""),"Falta responder",IF(K19="Sim","Com ação: acompanhar a modulação","Sem ação: prioridade no diagnóstico")))))</f>
        <v/>
      </c>
    </row>
    <row r="20">
      <c r="B20" s="8" t="n"/>
      <c r="C20" s="8" t="n"/>
      <c r="D20" s="9" t="n"/>
      <c r="E20" s="9" t="n"/>
      <c r="F20" s="10" t="n"/>
      <c r="G20" s="11">
        <f>IF(E20="Cumulativo",3.65%,IF(E20="Não cumulativo",9.25%,""))</f>
        <v/>
      </c>
      <c r="H20" s="12">
        <f>IF(AND(D20="Sim",ISNUMBER(F20),ISNUMBER(G20)),F20*G20,"")</f>
        <v/>
      </c>
      <c r="I20" s="9" t="n"/>
      <c r="J20" s="12">
        <f>IF(AND(ISNUMBER(H20),ISNUMBER(I20)),H20*MIN(I20,60),"")</f>
        <v/>
      </c>
      <c r="K20" s="9" t="n"/>
      <c r="L20" s="13">
        <f>IF(B20="","",IF(D20="Não","Fora do mapa",IF(E20="Simples Nacional","Simples: análise própria",IF(OR(D20="",E20="",K20=""),"Falta responder",IF(K20="Sim","Com ação: acompanhar a modulação","Sem ação: prioridade no diagnóstico")))))</f>
        <v/>
      </c>
    </row>
    <row r="21">
      <c r="B21" s="8" t="n"/>
      <c r="C21" s="8" t="n"/>
      <c r="D21" s="9" t="n"/>
      <c r="E21" s="9" t="n"/>
      <c r="F21" s="10" t="n"/>
      <c r="G21" s="11">
        <f>IF(E21="Cumulativo",3.65%,IF(E21="Não cumulativo",9.25%,""))</f>
        <v/>
      </c>
      <c r="H21" s="12">
        <f>IF(AND(D21="Sim",ISNUMBER(F21),ISNUMBER(G21)),F21*G21,"")</f>
        <v/>
      </c>
      <c r="I21" s="9" t="n"/>
      <c r="J21" s="12">
        <f>IF(AND(ISNUMBER(H21),ISNUMBER(I21)),H21*MIN(I21,60),"")</f>
        <v/>
      </c>
      <c r="K21" s="9" t="n"/>
      <c r="L21" s="13">
        <f>IF(B21="","",IF(D21="Não","Fora do mapa",IF(E21="Simples Nacional","Simples: análise própria",IF(OR(D21="",E21="",K21=""),"Falta responder",IF(K21="Sim","Com ação: acompanhar a modulação","Sem ação: prioridade no diagnóstico")))))</f>
        <v/>
      </c>
    </row>
    <row r="22">
      <c r="B22" s="8" t="n"/>
      <c r="C22" s="8" t="n"/>
      <c r="D22" s="9" t="n"/>
      <c r="E22" s="9" t="n"/>
      <c r="F22" s="10" t="n"/>
      <c r="G22" s="11">
        <f>IF(E22="Cumulativo",3.65%,IF(E22="Não cumulativo",9.25%,""))</f>
        <v/>
      </c>
      <c r="H22" s="12">
        <f>IF(AND(D22="Sim",ISNUMBER(F22),ISNUMBER(G22)),F22*G22,"")</f>
        <v/>
      </c>
      <c r="I22" s="9" t="n"/>
      <c r="J22" s="12">
        <f>IF(AND(ISNUMBER(H22),ISNUMBER(I22)),H22*MIN(I22,60),"")</f>
        <v/>
      </c>
      <c r="K22" s="9" t="n"/>
      <c r="L22" s="13">
        <f>IF(B22="","",IF(D22="Não","Fora do mapa",IF(E22="Simples Nacional","Simples: análise própria",IF(OR(D22="",E22="",K22=""),"Falta responder",IF(K22="Sim","Com ação: acompanhar a modulação","Sem ação: prioridade no diagnóstico")))))</f>
        <v/>
      </c>
    </row>
    <row r="23">
      <c r="B23" s="8" t="n"/>
      <c r="C23" s="8" t="n"/>
      <c r="D23" s="9" t="n"/>
      <c r="E23" s="9" t="n"/>
      <c r="F23" s="10" t="n"/>
      <c r="G23" s="11">
        <f>IF(E23="Cumulativo",3.65%,IF(E23="Não cumulativo",9.25%,""))</f>
        <v/>
      </c>
      <c r="H23" s="12">
        <f>IF(AND(D23="Sim",ISNUMBER(F23),ISNUMBER(G23)),F23*G23,"")</f>
        <v/>
      </c>
      <c r="I23" s="9" t="n"/>
      <c r="J23" s="12">
        <f>IF(AND(ISNUMBER(H23),ISNUMBER(I23)),H23*MIN(I23,60),"")</f>
        <v/>
      </c>
      <c r="K23" s="9" t="n"/>
      <c r="L23" s="13">
        <f>IF(B23="","",IF(D23="Não","Fora do mapa",IF(E23="Simples Nacional","Simples: análise própria",IF(OR(D23="",E23="",K23=""),"Falta responder",IF(K23="Sim","Com ação: acompanhar a modulação","Sem ação: prioridade no diagnóstico")))))</f>
        <v/>
      </c>
    </row>
    <row r="24">
      <c r="B24" s="8" t="n"/>
      <c r="C24" s="8" t="n"/>
      <c r="D24" s="9" t="n"/>
      <c r="E24" s="9" t="n"/>
      <c r="F24" s="10" t="n"/>
      <c r="G24" s="11">
        <f>IF(E24="Cumulativo",3.65%,IF(E24="Não cumulativo",9.25%,""))</f>
        <v/>
      </c>
      <c r="H24" s="12">
        <f>IF(AND(D24="Sim",ISNUMBER(F24),ISNUMBER(G24)),F24*G24,"")</f>
        <v/>
      </c>
      <c r="I24" s="9" t="n"/>
      <c r="J24" s="12">
        <f>IF(AND(ISNUMBER(H24),ISNUMBER(I24)),H24*MIN(I24,60),"")</f>
        <v/>
      </c>
      <c r="K24" s="9" t="n"/>
      <c r="L24" s="13">
        <f>IF(B24="","",IF(D24="Não","Fora do mapa",IF(E24="Simples Nacional","Simples: análise própria",IF(OR(D24="",E24="",K24=""),"Falta responder",IF(K24="Sim","Com ação: acompanhar a modulação","Sem ação: prioridade no diagnóstico")))))</f>
        <v/>
      </c>
    </row>
    <row r="25">
      <c r="B25" s="8" t="n"/>
      <c r="C25" s="8" t="n"/>
      <c r="D25" s="9" t="n"/>
      <c r="E25" s="9" t="n"/>
      <c r="F25" s="10" t="n"/>
      <c r="G25" s="11">
        <f>IF(E25="Cumulativo",3.65%,IF(E25="Não cumulativo",9.25%,""))</f>
        <v/>
      </c>
      <c r="H25" s="12">
        <f>IF(AND(D25="Sim",ISNUMBER(F25),ISNUMBER(G25)),F25*G25,"")</f>
        <v/>
      </c>
      <c r="I25" s="9" t="n"/>
      <c r="J25" s="12">
        <f>IF(AND(ISNUMBER(H25),ISNUMBER(I25)),H25*MIN(I25,60),"")</f>
        <v/>
      </c>
      <c r="K25" s="9" t="n"/>
      <c r="L25" s="13">
        <f>IF(B25="","",IF(D25="Não","Fora do mapa",IF(E25="Simples Nacional","Simples: análise própria",IF(OR(D25="",E25="",K25=""),"Falta responder",IF(K25="Sim","Com ação: acompanhar a modulação","Sem ação: prioridade no diagnóstico")))))</f>
        <v/>
      </c>
    </row>
    <row r="26">
      <c r="B26" s="8" t="n"/>
      <c r="C26" s="8" t="n"/>
      <c r="D26" s="9" t="n"/>
      <c r="E26" s="9" t="n"/>
      <c r="F26" s="10" t="n"/>
      <c r="G26" s="11">
        <f>IF(E26="Cumulativo",3.65%,IF(E26="Não cumulativo",9.25%,""))</f>
        <v/>
      </c>
      <c r="H26" s="12">
        <f>IF(AND(D26="Sim",ISNUMBER(F26),ISNUMBER(G26)),F26*G26,"")</f>
        <v/>
      </c>
      <c r="I26" s="9" t="n"/>
      <c r="J26" s="12">
        <f>IF(AND(ISNUMBER(H26),ISNUMBER(I26)),H26*MIN(I26,60),"")</f>
        <v/>
      </c>
      <c r="K26" s="9" t="n"/>
      <c r="L26" s="13">
        <f>IF(B26="","",IF(D26="Não","Fora do mapa",IF(E26="Simples Nacional","Simples: análise própria",IF(OR(D26="",E26="",K26=""),"Falta responder",IF(K26="Sim","Com ação: acompanhar a modulação","Sem ação: prioridade no diagnóstico")))))</f>
        <v/>
      </c>
    </row>
    <row r="27">
      <c r="B27" s="8" t="n"/>
      <c r="C27" s="8" t="n"/>
      <c r="D27" s="9" t="n"/>
      <c r="E27" s="9" t="n"/>
      <c r="F27" s="10" t="n"/>
      <c r="G27" s="11">
        <f>IF(E27="Cumulativo",3.65%,IF(E27="Não cumulativo",9.25%,""))</f>
        <v/>
      </c>
      <c r="H27" s="12">
        <f>IF(AND(D27="Sim",ISNUMBER(F27),ISNUMBER(G27)),F27*G27,"")</f>
        <v/>
      </c>
      <c r="I27" s="9" t="n"/>
      <c r="J27" s="12">
        <f>IF(AND(ISNUMBER(H27),ISNUMBER(I27)),H27*MIN(I27,60),"")</f>
        <v/>
      </c>
      <c r="K27" s="9" t="n"/>
      <c r="L27" s="13">
        <f>IF(B27="","",IF(D27="Não","Fora do mapa",IF(E27="Simples Nacional","Simples: análise própria",IF(OR(D27="",E27="",K27=""),"Falta responder",IF(K27="Sim","Com ação: acompanhar a modulação","Sem ação: prioridade no diagnóstico")))))</f>
        <v/>
      </c>
    </row>
    <row r="28">
      <c r="B28" s="8" t="n"/>
      <c r="C28" s="8" t="n"/>
      <c r="D28" s="9" t="n"/>
      <c r="E28" s="9" t="n"/>
      <c r="F28" s="10" t="n"/>
      <c r="G28" s="11">
        <f>IF(E28="Cumulativo",3.65%,IF(E28="Não cumulativo",9.25%,""))</f>
        <v/>
      </c>
      <c r="H28" s="12">
        <f>IF(AND(D28="Sim",ISNUMBER(F28),ISNUMBER(G28)),F28*G28,"")</f>
        <v/>
      </c>
      <c r="I28" s="9" t="n"/>
      <c r="J28" s="12">
        <f>IF(AND(ISNUMBER(H28),ISNUMBER(I28)),H28*MIN(I28,60),"")</f>
        <v/>
      </c>
      <c r="K28" s="9" t="n"/>
      <c r="L28" s="13">
        <f>IF(B28="","",IF(D28="Não","Fora do mapa",IF(E28="Simples Nacional","Simples: análise própria",IF(OR(D28="",E28="",K28=""),"Falta responder",IF(K28="Sim","Com ação: acompanhar a modulação","Sem ação: prioridade no diagnóstico")))))</f>
        <v/>
      </c>
    </row>
    <row r="29">
      <c r="B29" s="8" t="n"/>
      <c r="C29" s="8" t="n"/>
      <c r="D29" s="9" t="n"/>
      <c r="E29" s="9" t="n"/>
      <c r="F29" s="10" t="n"/>
      <c r="G29" s="11">
        <f>IF(E29="Cumulativo",3.65%,IF(E29="Não cumulativo",9.25%,""))</f>
        <v/>
      </c>
      <c r="H29" s="12">
        <f>IF(AND(D29="Sim",ISNUMBER(F29),ISNUMBER(G29)),F29*G29,"")</f>
        <v/>
      </c>
      <c r="I29" s="9" t="n"/>
      <c r="J29" s="12">
        <f>IF(AND(ISNUMBER(H29),ISNUMBER(I29)),H29*MIN(I29,60),"")</f>
        <v/>
      </c>
      <c r="K29" s="9" t="n"/>
      <c r="L29" s="13">
        <f>IF(B29="","",IF(D29="Não","Fora do mapa",IF(E29="Simples Nacional","Simples: análise própria",IF(OR(D29="",E29="",K29=""),"Falta responder",IF(K29="Sim","Com ação: acompanhar a modulação","Sem ação: prioridade no diagnóstico")))))</f>
        <v/>
      </c>
    </row>
    <row r="30">
      <c r="B30" s="8" t="n"/>
      <c r="C30" s="8" t="n"/>
      <c r="D30" s="9" t="n"/>
      <c r="E30" s="9" t="n"/>
      <c r="F30" s="10" t="n"/>
      <c r="G30" s="11">
        <f>IF(E30="Cumulativo",3.65%,IF(E30="Não cumulativo",9.25%,""))</f>
        <v/>
      </c>
      <c r="H30" s="12">
        <f>IF(AND(D30="Sim",ISNUMBER(F30),ISNUMBER(G30)),F30*G30,"")</f>
        <v/>
      </c>
      <c r="I30" s="9" t="n"/>
      <c r="J30" s="12">
        <f>IF(AND(ISNUMBER(H30),ISNUMBER(I30)),H30*MIN(I30,60),"")</f>
        <v/>
      </c>
      <c r="K30" s="9" t="n"/>
      <c r="L30" s="13">
        <f>IF(B30="","",IF(D30="Não","Fora do mapa",IF(E30="Simples Nacional","Simples: análise própria",IF(OR(D30="",E30="",K30=""),"Falta responder",IF(K30="Sim","Com ação: acompanhar a modulação","Sem ação: prioridade no diagnóstico")))))</f>
        <v/>
      </c>
    </row>
    <row r="31">
      <c r="B31" s="8" t="n"/>
      <c r="C31" s="8" t="n"/>
      <c r="D31" s="9" t="n"/>
      <c r="E31" s="9" t="n"/>
      <c r="F31" s="10" t="n"/>
      <c r="G31" s="11">
        <f>IF(E31="Cumulativo",3.65%,IF(E31="Não cumulativo",9.25%,""))</f>
        <v/>
      </c>
      <c r="H31" s="12">
        <f>IF(AND(D31="Sim",ISNUMBER(F31),ISNUMBER(G31)),F31*G31,"")</f>
        <v/>
      </c>
      <c r="I31" s="9" t="n"/>
      <c r="J31" s="12">
        <f>IF(AND(ISNUMBER(H31),ISNUMBER(I31)),H31*MIN(I31,60),"")</f>
        <v/>
      </c>
      <c r="K31" s="9" t="n"/>
      <c r="L31" s="13">
        <f>IF(B31="","",IF(D31="Não","Fora do mapa",IF(E31="Simples Nacional","Simples: análise própria",IF(OR(D31="",E31="",K31=""),"Falta responder",IF(K31="Sim","Com ação: acompanhar a modulação","Sem ação: prioridade no diagnóstico")))))</f>
        <v/>
      </c>
    </row>
    <row r="32">
      <c r="B32" s="8" t="n"/>
      <c r="C32" s="8" t="n"/>
      <c r="D32" s="9" t="n"/>
      <c r="E32" s="9" t="n"/>
      <c r="F32" s="10" t="n"/>
      <c r="G32" s="11">
        <f>IF(E32="Cumulativo",3.65%,IF(E32="Não cumulativo",9.25%,""))</f>
        <v/>
      </c>
      <c r="H32" s="12">
        <f>IF(AND(D32="Sim",ISNUMBER(F32),ISNUMBER(G32)),F32*G32,"")</f>
        <v/>
      </c>
      <c r="I32" s="9" t="n"/>
      <c r="J32" s="12">
        <f>IF(AND(ISNUMBER(H32),ISNUMBER(I32)),H32*MIN(I32,60),"")</f>
        <v/>
      </c>
      <c r="K32" s="9" t="n"/>
      <c r="L32" s="13">
        <f>IF(B32="","",IF(D32="Não","Fora do mapa",IF(E32="Simples Nacional","Simples: análise própria",IF(OR(D32="",E32="",K32=""),"Falta responder",IF(K32="Sim","Com ação: acompanhar a modulação","Sem ação: prioridade no diagnóstico")))))</f>
        <v/>
      </c>
    </row>
    <row r="33">
      <c r="B33" s="8" t="n"/>
      <c r="C33" s="8" t="n"/>
      <c r="D33" s="9" t="n"/>
      <c r="E33" s="9" t="n"/>
      <c r="F33" s="10" t="n"/>
      <c r="G33" s="11">
        <f>IF(E33="Cumulativo",3.65%,IF(E33="Não cumulativo",9.25%,""))</f>
        <v/>
      </c>
      <c r="H33" s="12">
        <f>IF(AND(D33="Sim",ISNUMBER(F33),ISNUMBER(G33)),F33*G33,"")</f>
        <v/>
      </c>
      <c r="I33" s="9" t="n"/>
      <c r="J33" s="12">
        <f>IF(AND(ISNUMBER(H33),ISNUMBER(I33)),H33*MIN(I33,60),"")</f>
        <v/>
      </c>
      <c r="K33" s="9" t="n"/>
      <c r="L33" s="13">
        <f>IF(B33="","",IF(D33="Não","Fora do mapa",IF(E33="Simples Nacional","Simples: análise própria",IF(OR(D33="",E33="",K33=""),"Falta responder",IF(K33="Sim","Com ação: acompanhar a modulação","Sem ação: prioridade no diagnóstico")))))</f>
        <v/>
      </c>
    </row>
    <row r="34">
      <c r="B34" s="8" t="n"/>
      <c r="C34" s="8" t="n"/>
      <c r="D34" s="9" t="n"/>
      <c r="E34" s="9" t="n"/>
      <c r="F34" s="10" t="n"/>
      <c r="G34" s="11">
        <f>IF(E34="Cumulativo",3.65%,IF(E34="Não cumulativo",9.25%,""))</f>
        <v/>
      </c>
      <c r="H34" s="12">
        <f>IF(AND(D34="Sim",ISNUMBER(F34),ISNUMBER(G34)),F34*G34,"")</f>
        <v/>
      </c>
      <c r="I34" s="9" t="n"/>
      <c r="J34" s="12">
        <f>IF(AND(ISNUMBER(H34),ISNUMBER(I34)),H34*MIN(I34,60),"")</f>
        <v/>
      </c>
      <c r="K34" s="9" t="n"/>
      <c r="L34" s="13">
        <f>IF(B34="","",IF(D34="Não","Fora do mapa",IF(E34="Simples Nacional","Simples: análise própria",IF(OR(D34="",E34="",K34=""),"Falta responder",IF(K34="Sim","Com ação: acompanhar a modulação","Sem ação: prioridade no diagnóstico")))))</f>
        <v/>
      </c>
    </row>
    <row r="35">
      <c r="B35" s="8" t="n"/>
      <c r="C35" s="8" t="n"/>
      <c r="D35" s="9" t="n"/>
      <c r="E35" s="9" t="n"/>
      <c r="F35" s="10" t="n"/>
      <c r="G35" s="11">
        <f>IF(E35="Cumulativo",3.65%,IF(E35="Não cumulativo",9.25%,""))</f>
        <v/>
      </c>
      <c r="H35" s="12">
        <f>IF(AND(D35="Sim",ISNUMBER(F35),ISNUMBER(G35)),F35*G35,"")</f>
        <v/>
      </c>
      <c r="I35" s="9" t="n"/>
      <c r="J35" s="12">
        <f>IF(AND(ISNUMBER(H35),ISNUMBER(I35)),H35*MIN(I35,60),"")</f>
        <v/>
      </c>
      <c r="K35" s="9" t="n"/>
      <c r="L35" s="13">
        <f>IF(B35="","",IF(D35="Não","Fora do mapa",IF(E35="Simples Nacional","Simples: análise própria",IF(OR(D35="",E35="",K35=""),"Falta responder",IF(K35="Sim","Com ação: acompanhar a modulação","Sem ação: prioridade no diagnóstico")))))</f>
        <v/>
      </c>
    </row>
    <row r="36">
      <c r="B36" s="8" t="n"/>
      <c r="C36" s="8" t="n"/>
      <c r="D36" s="9" t="n"/>
      <c r="E36" s="9" t="n"/>
      <c r="F36" s="10" t="n"/>
      <c r="G36" s="11">
        <f>IF(E36="Cumulativo",3.65%,IF(E36="Não cumulativo",9.25%,""))</f>
        <v/>
      </c>
      <c r="H36" s="12">
        <f>IF(AND(D36="Sim",ISNUMBER(F36),ISNUMBER(G36)),F36*G36,"")</f>
        <v/>
      </c>
      <c r="I36" s="9" t="n"/>
      <c r="J36" s="12">
        <f>IF(AND(ISNUMBER(H36),ISNUMBER(I36)),H36*MIN(I36,60),"")</f>
        <v/>
      </c>
      <c r="K36" s="9" t="n"/>
      <c r="L36" s="13">
        <f>IF(B36="","",IF(D36="Não","Fora do mapa",IF(E36="Simples Nacional","Simples: análise própria",IF(OR(D36="",E36="",K36=""),"Falta responder",IF(K36="Sim","Com ação: acompanhar a modulação","Sem ação: prioridade no diagnóstico")))))</f>
        <v/>
      </c>
    </row>
    <row r="37">
      <c r="B37" s="8" t="n"/>
      <c r="C37" s="8" t="n"/>
      <c r="D37" s="9" t="n"/>
      <c r="E37" s="9" t="n"/>
      <c r="F37" s="10" t="n"/>
      <c r="G37" s="11">
        <f>IF(E37="Cumulativo",3.65%,IF(E37="Não cumulativo",9.25%,""))</f>
        <v/>
      </c>
      <c r="H37" s="12">
        <f>IF(AND(D37="Sim",ISNUMBER(F37),ISNUMBER(G37)),F37*G37,"")</f>
        <v/>
      </c>
      <c r="I37" s="9" t="n"/>
      <c r="J37" s="12">
        <f>IF(AND(ISNUMBER(H37),ISNUMBER(I37)),H37*MIN(I37,60),"")</f>
        <v/>
      </c>
      <c r="K37" s="9" t="n"/>
      <c r="L37" s="13">
        <f>IF(B37="","",IF(D37="Não","Fora do mapa",IF(E37="Simples Nacional","Simples: análise própria",IF(OR(D37="",E37="",K37=""),"Falta responder",IF(K37="Sim","Com ação: acompanhar a modulação","Sem ação: prioridade no diagnóstico")))))</f>
        <v/>
      </c>
    </row>
    <row r="38">
      <c r="B38" s="8" t="n"/>
      <c r="C38" s="8" t="n"/>
      <c r="D38" s="9" t="n"/>
      <c r="E38" s="9" t="n"/>
      <c r="F38" s="10" t="n"/>
      <c r="G38" s="11">
        <f>IF(E38="Cumulativo",3.65%,IF(E38="Não cumulativo",9.25%,""))</f>
        <v/>
      </c>
      <c r="H38" s="12">
        <f>IF(AND(D38="Sim",ISNUMBER(F38),ISNUMBER(G38)),F38*G38,"")</f>
        <v/>
      </c>
      <c r="I38" s="9" t="n"/>
      <c r="J38" s="12">
        <f>IF(AND(ISNUMBER(H38),ISNUMBER(I38)),H38*MIN(I38,60),"")</f>
        <v/>
      </c>
      <c r="K38" s="9" t="n"/>
      <c r="L38" s="13">
        <f>IF(B38="","",IF(D38="Não","Fora do mapa",IF(E38="Simples Nacional","Simples: análise própria",IF(OR(D38="",E38="",K38=""),"Falta responder",IF(K38="Sim","Com ação: acompanhar a modulação","Sem ação: prioridade no diagnóstico")))))</f>
        <v/>
      </c>
    </row>
    <row r="39">
      <c r="B39" s="8" t="n"/>
      <c r="C39" s="8" t="n"/>
      <c r="D39" s="9" t="n"/>
      <c r="E39" s="9" t="n"/>
      <c r="F39" s="10" t="n"/>
      <c r="G39" s="11">
        <f>IF(E39="Cumulativo",3.65%,IF(E39="Não cumulativo",9.25%,""))</f>
        <v/>
      </c>
      <c r="H39" s="12">
        <f>IF(AND(D39="Sim",ISNUMBER(F39),ISNUMBER(G39)),F39*G39,"")</f>
        <v/>
      </c>
      <c r="I39" s="9" t="n"/>
      <c r="J39" s="12">
        <f>IF(AND(ISNUMBER(H39),ISNUMBER(I39)),H39*MIN(I39,60),"")</f>
        <v/>
      </c>
      <c r="K39" s="9" t="n"/>
      <c r="L39" s="13">
        <f>IF(B39="","",IF(D39="Não","Fora do mapa",IF(E39="Simples Nacional","Simples: análise própria",IF(OR(D39="",E39="",K39=""),"Falta responder",IF(K39="Sim","Com ação: acompanhar a modulação","Sem ação: prioridade no diagnóstico")))))</f>
        <v/>
      </c>
    </row>
    <row r="40">
      <c r="B40" s="8" t="n"/>
      <c r="C40" s="8" t="n"/>
      <c r="D40" s="9" t="n"/>
      <c r="E40" s="9" t="n"/>
      <c r="F40" s="10" t="n"/>
      <c r="G40" s="11">
        <f>IF(E40="Cumulativo",3.65%,IF(E40="Não cumulativo",9.25%,""))</f>
        <v/>
      </c>
      <c r="H40" s="12">
        <f>IF(AND(D40="Sim",ISNUMBER(F40),ISNUMBER(G40)),F40*G40,"")</f>
        <v/>
      </c>
      <c r="I40" s="9" t="n"/>
      <c r="J40" s="12">
        <f>IF(AND(ISNUMBER(H40),ISNUMBER(I40)),H40*MIN(I40,60),"")</f>
        <v/>
      </c>
      <c r="K40" s="9" t="n"/>
      <c r="L40" s="13">
        <f>IF(B40="","",IF(D40="Não","Fora do mapa",IF(E40="Simples Nacional","Simples: análise própria",IF(OR(D40="",E40="",K40=""),"Falta responder",IF(K40="Sim","Com ação: acompanhar a modulação","Sem ação: prioridade no diagnóstico")))))</f>
        <v/>
      </c>
    </row>
    <row r="41">
      <c r="B41" s="8" t="n"/>
      <c r="C41" s="8" t="n"/>
      <c r="D41" s="9" t="n"/>
      <c r="E41" s="9" t="n"/>
      <c r="F41" s="10" t="n"/>
      <c r="G41" s="11">
        <f>IF(E41="Cumulativo",3.65%,IF(E41="Não cumulativo",9.25%,""))</f>
        <v/>
      </c>
      <c r="H41" s="12">
        <f>IF(AND(D41="Sim",ISNUMBER(F41),ISNUMBER(G41)),F41*G41,"")</f>
        <v/>
      </c>
      <c r="I41" s="9" t="n"/>
      <c r="J41" s="12">
        <f>IF(AND(ISNUMBER(H41),ISNUMBER(I41)),H41*MIN(I41,60),"")</f>
        <v/>
      </c>
      <c r="K41" s="9" t="n"/>
      <c r="L41" s="13">
        <f>IF(B41="","",IF(D41="Não","Fora do mapa",IF(E41="Simples Nacional","Simples: análise própria",IF(OR(D41="",E41="",K41=""),"Falta responder",IF(K41="Sim","Com ação: acompanhar a modulação","Sem ação: prioridade no diagnóstico")))))</f>
        <v/>
      </c>
    </row>
    <row r="42">
      <c r="B42" s="8" t="n"/>
      <c r="C42" s="8" t="n"/>
      <c r="D42" s="9" t="n"/>
      <c r="E42" s="9" t="n"/>
      <c r="F42" s="10" t="n"/>
      <c r="G42" s="11">
        <f>IF(E42="Cumulativo",3.65%,IF(E42="Não cumulativo",9.25%,""))</f>
        <v/>
      </c>
      <c r="H42" s="12">
        <f>IF(AND(D42="Sim",ISNUMBER(F42),ISNUMBER(G42)),F42*G42,"")</f>
        <v/>
      </c>
      <c r="I42" s="9" t="n"/>
      <c r="J42" s="12">
        <f>IF(AND(ISNUMBER(H42),ISNUMBER(I42)),H42*MIN(I42,60),"")</f>
        <v/>
      </c>
      <c r="K42" s="9" t="n"/>
      <c r="L42" s="13">
        <f>IF(B42="","",IF(D42="Não","Fora do mapa",IF(E42="Simples Nacional","Simples: análise própria",IF(OR(D42="",E42="",K42=""),"Falta responder",IF(K42="Sim","Com ação: acompanhar a modulação","Sem ação: prioridade no diagnóstico")))))</f>
        <v/>
      </c>
    </row>
    <row r="43">
      <c r="B43" s="8" t="n"/>
      <c r="C43" s="8" t="n"/>
      <c r="D43" s="9" t="n"/>
      <c r="E43" s="9" t="n"/>
      <c r="F43" s="10" t="n"/>
      <c r="G43" s="11">
        <f>IF(E43="Cumulativo",3.65%,IF(E43="Não cumulativo",9.25%,""))</f>
        <v/>
      </c>
      <c r="H43" s="12">
        <f>IF(AND(D43="Sim",ISNUMBER(F43),ISNUMBER(G43)),F43*G43,"")</f>
        <v/>
      </c>
      <c r="I43" s="9" t="n"/>
      <c r="J43" s="12">
        <f>IF(AND(ISNUMBER(H43),ISNUMBER(I43)),H43*MIN(I43,60),"")</f>
        <v/>
      </c>
      <c r="K43" s="9" t="n"/>
      <c r="L43" s="13">
        <f>IF(B43="","",IF(D43="Não","Fora do mapa",IF(E43="Simples Nacional","Simples: análise própria",IF(OR(D43="",E43="",K43=""),"Falta responder",IF(K43="Sim","Com ação: acompanhar a modulação","Sem ação: prioridade no diagnóstico")))))</f>
        <v/>
      </c>
    </row>
    <row r="44">
      <c r="B44" s="8" t="n"/>
      <c r="C44" s="8" t="n"/>
      <c r="D44" s="9" t="n"/>
      <c r="E44" s="9" t="n"/>
      <c r="F44" s="10" t="n"/>
      <c r="G44" s="11">
        <f>IF(E44="Cumulativo",3.65%,IF(E44="Não cumulativo",9.25%,""))</f>
        <v/>
      </c>
      <c r="H44" s="12">
        <f>IF(AND(D44="Sim",ISNUMBER(F44),ISNUMBER(G44)),F44*G44,"")</f>
        <v/>
      </c>
      <c r="I44" s="9" t="n"/>
      <c r="J44" s="12">
        <f>IF(AND(ISNUMBER(H44),ISNUMBER(I44)),H44*MIN(I44,60),"")</f>
        <v/>
      </c>
      <c r="K44" s="9" t="n"/>
      <c r="L44" s="13">
        <f>IF(B44="","",IF(D44="Não","Fora do mapa",IF(E44="Simples Nacional","Simples: análise própria",IF(OR(D44="",E44="",K44=""),"Falta responder",IF(K44="Sim","Com ação: acompanhar a modulação","Sem ação: prioridade no diagnóstico")))))</f>
        <v/>
      </c>
    </row>
    <row r="45">
      <c r="B45" s="8" t="n"/>
      <c r="C45" s="8" t="n"/>
      <c r="D45" s="9" t="n"/>
      <c r="E45" s="9" t="n"/>
      <c r="F45" s="10" t="n"/>
      <c r="G45" s="11">
        <f>IF(E45="Cumulativo",3.65%,IF(E45="Não cumulativo",9.25%,""))</f>
        <v/>
      </c>
      <c r="H45" s="12">
        <f>IF(AND(D45="Sim",ISNUMBER(F45),ISNUMBER(G45)),F45*G45,"")</f>
        <v/>
      </c>
      <c r="I45" s="9" t="n"/>
      <c r="J45" s="12">
        <f>IF(AND(ISNUMBER(H45),ISNUMBER(I45)),H45*MIN(I45,60),"")</f>
        <v/>
      </c>
      <c r="K45" s="9" t="n"/>
      <c r="L45" s="13">
        <f>IF(B45="","",IF(D45="Não","Fora do mapa",IF(E45="Simples Nacional","Simples: análise própria",IF(OR(D45="",E45="",K45=""),"Falta responder",IF(K45="Sim","Com ação: acompanhar a modulação","Sem ação: prioridade no diagnóstico")))))</f>
        <v/>
      </c>
    </row>
    <row r="46">
      <c r="B46" s="8" t="n"/>
      <c r="C46" s="8" t="n"/>
      <c r="D46" s="9" t="n"/>
      <c r="E46" s="9" t="n"/>
      <c r="F46" s="10" t="n"/>
      <c r="G46" s="11">
        <f>IF(E46="Cumulativo",3.65%,IF(E46="Não cumulativo",9.25%,""))</f>
        <v/>
      </c>
      <c r="H46" s="12">
        <f>IF(AND(D46="Sim",ISNUMBER(F46),ISNUMBER(G46)),F46*G46,"")</f>
        <v/>
      </c>
      <c r="I46" s="9" t="n"/>
      <c r="J46" s="12">
        <f>IF(AND(ISNUMBER(H46),ISNUMBER(I46)),H46*MIN(I46,60),"")</f>
        <v/>
      </c>
      <c r="K46" s="9" t="n"/>
      <c r="L46" s="13">
        <f>IF(B46="","",IF(D46="Não","Fora do mapa",IF(E46="Simples Nacional","Simples: análise própria",IF(OR(D46="",E46="",K46=""),"Falta responder",IF(K46="Sim","Com ação: acompanhar a modulação","Sem ação: prioridade no diagnóstico")))))</f>
        <v/>
      </c>
    </row>
    <row r="47">
      <c r="B47" s="8" t="n"/>
      <c r="C47" s="8" t="n"/>
      <c r="D47" s="9" t="n"/>
      <c r="E47" s="9" t="n"/>
      <c r="F47" s="10" t="n"/>
      <c r="G47" s="11">
        <f>IF(E47="Cumulativo",3.65%,IF(E47="Não cumulativo",9.25%,""))</f>
        <v/>
      </c>
      <c r="H47" s="12">
        <f>IF(AND(D47="Sim",ISNUMBER(F47),ISNUMBER(G47)),F47*G47,"")</f>
        <v/>
      </c>
      <c r="I47" s="9" t="n"/>
      <c r="J47" s="12">
        <f>IF(AND(ISNUMBER(H47),ISNUMBER(I47)),H47*MIN(I47,60),"")</f>
        <v/>
      </c>
      <c r="K47" s="9" t="n"/>
      <c r="L47" s="13">
        <f>IF(B47="","",IF(D47="Não","Fora do mapa",IF(E47="Simples Nacional","Simples: análise própria",IF(OR(D47="",E47="",K47=""),"Falta responder",IF(K47="Sim","Com ação: acompanhar a modulação","Sem ação: prioridade no diagnóstico")))))</f>
        <v/>
      </c>
    </row>
    <row r="48">
      <c r="B48" s="8" t="n"/>
      <c r="C48" s="8" t="n"/>
      <c r="D48" s="9" t="n"/>
      <c r="E48" s="9" t="n"/>
      <c r="F48" s="10" t="n"/>
      <c r="G48" s="11">
        <f>IF(E48="Cumulativo",3.65%,IF(E48="Não cumulativo",9.25%,""))</f>
        <v/>
      </c>
      <c r="H48" s="12">
        <f>IF(AND(D48="Sim",ISNUMBER(F48),ISNUMBER(G48)),F48*G48,"")</f>
        <v/>
      </c>
      <c r="I48" s="9" t="n"/>
      <c r="J48" s="12">
        <f>IF(AND(ISNUMBER(H48),ISNUMBER(I48)),H48*MIN(I48,60),"")</f>
        <v/>
      </c>
      <c r="K48" s="9" t="n"/>
      <c r="L48" s="13">
        <f>IF(B48="","",IF(D48="Não","Fora do mapa",IF(E48="Simples Nacional","Simples: análise própria",IF(OR(D48="",E48="",K48=""),"Falta responder",IF(K48="Sim","Com ação: acompanhar a modulação","Sem ação: prioridade no diagnóstico")))))</f>
        <v/>
      </c>
    </row>
    <row r="49">
      <c r="B49" s="8" t="n"/>
      <c r="C49" s="8" t="n"/>
      <c r="D49" s="9" t="n"/>
      <c r="E49" s="9" t="n"/>
      <c r="F49" s="10" t="n"/>
      <c r="G49" s="11">
        <f>IF(E49="Cumulativo",3.65%,IF(E49="Não cumulativo",9.25%,""))</f>
        <v/>
      </c>
      <c r="H49" s="12">
        <f>IF(AND(D49="Sim",ISNUMBER(F49),ISNUMBER(G49)),F49*G49,"")</f>
        <v/>
      </c>
      <c r="I49" s="9" t="n"/>
      <c r="J49" s="12">
        <f>IF(AND(ISNUMBER(H49),ISNUMBER(I49)),H49*MIN(I49,60),"")</f>
        <v/>
      </c>
      <c r="K49" s="9" t="n"/>
      <c r="L49" s="13">
        <f>IF(B49="","",IF(D49="Não","Fora do mapa",IF(E49="Simples Nacional","Simples: análise própria",IF(OR(D49="",E49="",K49=""),"Falta responder",IF(K49="Sim","Com ação: acompanhar a modulação","Sem ação: prioridade no diagnóstico")))))</f>
        <v/>
      </c>
    </row>
    <row r="50">
      <c r="B50" s="8" t="n"/>
      <c r="C50" s="8" t="n"/>
      <c r="D50" s="9" t="n"/>
      <c r="E50" s="9" t="n"/>
      <c r="F50" s="10" t="n"/>
      <c r="G50" s="11">
        <f>IF(E50="Cumulativo",3.65%,IF(E50="Não cumulativo",9.25%,""))</f>
        <v/>
      </c>
      <c r="H50" s="12">
        <f>IF(AND(D50="Sim",ISNUMBER(F50),ISNUMBER(G50)),F50*G50,"")</f>
        <v/>
      </c>
      <c r="I50" s="9" t="n"/>
      <c r="J50" s="12">
        <f>IF(AND(ISNUMBER(H50),ISNUMBER(I50)),H50*MIN(I50,60),"")</f>
        <v/>
      </c>
      <c r="K50" s="9" t="n"/>
      <c r="L50" s="13">
        <f>IF(B50="","",IF(D50="Não","Fora do mapa",IF(E50="Simples Nacional","Simples: análise própria",IF(OR(D50="",E50="",K50=""),"Falta responder",IF(K50="Sim","Com ação: acompanhar a modulação","Sem ação: prioridade no diagnóstico")))))</f>
        <v/>
      </c>
    </row>
    <row r="51">
      <c r="B51" s="8" t="n"/>
      <c r="C51" s="8" t="n"/>
      <c r="D51" s="9" t="n"/>
      <c r="E51" s="9" t="n"/>
      <c r="F51" s="10" t="n"/>
      <c r="G51" s="11">
        <f>IF(E51="Cumulativo",3.65%,IF(E51="Não cumulativo",9.25%,""))</f>
        <v/>
      </c>
      <c r="H51" s="12">
        <f>IF(AND(D51="Sim",ISNUMBER(F51),ISNUMBER(G51)),F51*G51,"")</f>
        <v/>
      </c>
      <c r="I51" s="9" t="n"/>
      <c r="J51" s="12">
        <f>IF(AND(ISNUMBER(H51),ISNUMBER(I51)),H51*MIN(I51,60),"")</f>
        <v/>
      </c>
      <c r="K51" s="9" t="n"/>
      <c r="L51" s="13">
        <f>IF(B51="","",IF(D51="Não","Fora do mapa",IF(E51="Simples Nacional","Simples: análise própria",IF(OR(D51="",E51="",K51=""),"Falta responder",IF(K51="Sim","Com ação: acompanhar a modulação","Sem ação: prioridade no diagnóstico")))))</f>
        <v/>
      </c>
    </row>
    <row r="52">
      <c r="B52" s="8" t="n"/>
      <c r="C52" s="8" t="n"/>
      <c r="D52" s="9" t="n"/>
      <c r="E52" s="9" t="n"/>
      <c r="F52" s="10" t="n"/>
      <c r="G52" s="11">
        <f>IF(E52="Cumulativo",3.65%,IF(E52="Não cumulativo",9.25%,""))</f>
        <v/>
      </c>
      <c r="H52" s="12">
        <f>IF(AND(D52="Sim",ISNUMBER(F52),ISNUMBER(G52)),F52*G52,"")</f>
        <v/>
      </c>
      <c r="I52" s="9" t="n"/>
      <c r="J52" s="12">
        <f>IF(AND(ISNUMBER(H52),ISNUMBER(I52)),H52*MIN(I52,60),"")</f>
        <v/>
      </c>
      <c r="K52" s="9" t="n"/>
      <c r="L52" s="13">
        <f>IF(B52="","",IF(D52="Não","Fora do mapa",IF(E52="Simples Nacional","Simples: análise própria",IF(OR(D52="",E52="",K52=""),"Falta responder",IF(K52="Sim","Com ação: acompanhar a modulação","Sem ação: prioridade no diagnóstico")))))</f>
        <v/>
      </c>
    </row>
    <row r="53">
      <c r="B53" s="8" t="n"/>
      <c r="C53" s="8" t="n"/>
      <c r="D53" s="9" t="n"/>
      <c r="E53" s="9" t="n"/>
      <c r="F53" s="10" t="n"/>
      <c r="G53" s="11">
        <f>IF(E53="Cumulativo",3.65%,IF(E53="Não cumulativo",9.25%,""))</f>
        <v/>
      </c>
      <c r="H53" s="12">
        <f>IF(AND(D53="Sim",ISNUMBER(F53),ISNUMBER(G53)),F53*G53,"")</f>
        <v/>
      </c>
      <c r="I53" s="9" t="n"/>
      <c r="J53" s="12">
        <f>IF(AND(ISNUMBER(H53),ISNUMBER(I53)),H53*MIN(I53,60),"")</f>
        <v/>
      </c>
      <c r="K53" s="9" t="n"/>
      <c r="L53" s="13">
        <f>IF(B53="","",IF(D53="Não","Fora do mapa",IF(E53="Simples Nacional","Simples: análise própria",IF(OR(D53="",E53="",K53=""),"Falta responder",IF(K53="Sim","Com ação: acompanhar a modulação","Sem ação: prioridade no diagnóstico")))))</f>
        <v/>
      </c>
    </row>
    <row r="54">
      <c r="B54" s="8" t="n"/>
      <c r="C54" s="8" t="n"/>
      <c r="D54" s="9" t="n"/>
      <c r="E54" s="9" t="n"/>
      <c r="F54" s="10" t="n"/>
      <c r="G54" s="11">
        <f>IF(E54="Cumulativo",3.65%,IF(E54="Não cumulativo",9.25%,""))</f>
        <v/>
      </c>
      <c r="H54" s="12">
        <f>IF(AND(D54="Sim",ISNUMBER(F54),ISNUMBER(G54)),F54*G54,"")</f>
        <v/>
      </c>
      <c r="I54" s="9" t="n"/>
      <c r="J54" s="12">
        <f>IF(AND(ISNUMBER(H54),ISNUMBER(I54)),H54*MIN(I54,60),"")</f>
        <v/>
      </c>
      <c r="K54" s="9" t="n"/>
      <c r="L54" s="13">
        <f>IF(B54="","",IF(D54="Não","Fora do mapa",IF(E54="Simples Nacional","Simples: análise própria",IF(OR(D54="",E54="",K54=""),"Falta responder",IF(K54="Sim","Com ação: acompanhar a modulação","Sem ação: prioridade no diagnóstico")))))</f>
        <v/>
      </c>
    </row>
    <row r="55">
      <c r="B55" s="8" t="n"/>
      <c r="C55" s="8" t="n"/>
      <c r="D55" s="9" t="n"/>
      <c r="E55" s="9" t="n"/>
      <c r="F55" s="10" t="n"/>
      <c r="G55" s="11">
        <f>IF(E55="Cumulativo",3.65%,IF(E55="Não cumulativo",9.25%,""))</f>
        <v/>
      </c>
      <c r="H55" s="12">
        <f>IF(AND(D55="Sim",ISNUMBER(F55),ISNUMBER(G55)),F55*G55,"")</f>
        <v/>
      </c>
      <c r="I55" s="9" t="n"/>
      <c r="J55" s="12">
        <f>IF(AND(ISNUMBER(H55),ISNUMBER(I55)),H55*MIN(I55,60),"")</f>
        <v/>
      </c>
      <c r="K55" s="9" t="n"/>
      <c r="L55" s="13">
        <f>IF(B55="","",IF(D55="Não","Fora do mapa",IF(E55="Simples Nacional","Simples: análise própria",IF(OR(D55="",E55="",K55=""),"Falta responder",IF(K55="Sim","Com ação: acompanhar a modulação","Sem ação: prioridade no diagnóstico")))))</f>
        <v/>
      </c>
    </row>
    <row r="56">
      <c r="B56" s="8" t="n"/>
      <c r="C56" s="8" t="n"/>
      <c r="D56" s="9" t="n"/>
      <c r="E56" s="9" t="n"/>
      <c r="F56" s="10" t="n"/>
      <c r="G56" s="11">
        <f>IF(E56="Cumulativo",3.65%,IF(E56="Não cumulativo",9.25%,""))</f>
        <v/>
      </c>
      <c r="H56" s="12">
        <f>IF(AND(D56="Sim",ISNUMBER(F56),ISNUMBER(G56)),F56*G56,"")</f>
        <v/>
      </c>
      <c r="I56" s="9" t="n"/>
      <c r="J56" s="12">
        <f>IF(AND(ISNUMBER(H56),ISNUMBER(I56)),H56*MIN(I56,60),"")</f>
        <v/>
      </c>
      <c r="K56" s="9" t="n"/>
      <c r="L56" s="13">
        <f>IF(B56="","",IF(D56="Não","Fora do mapa",IF(E56="Simples Nacional","Simples: análise própria",IF(OR(D56="",E56="",K56=""),"Falta responder",IF(K56="Sim","Com ação: acompanhar a modulação","Sem ação: prioridade no diagnóstico")))))</f>
        <v/>
      </c>
    </row>
    <row r="57">
      <c r="B57" s="8" t="n"/>
      <c r="C57" s="8" t="n"/>
      <c r="D57" s="9" t="n"/>
      <c r="E57" s="9" t="n"/>
      <c r="F57" s="10" t="n"/>
      <c r="G57" s="11">
        <f>IF(E57="Cumulativo",3.65%,IF(E57="Não cumulativo",9.25%,""))</f>
        <v/>
      </c>
      <c r="H57" s="12">
        <f>IF(AND(D57="Sim",ISNUMBER(F57),ISNUMBER(G57)),F57*G57,"")</f>
        <v/>
      </c>
      <c r="I57" s="9" t="n"/>
      <c r="J57" s="12">
        <f>IF(AND(ISNUMBER(H57),ISNUMBER(I57)),H57*MIN(I57,60),"")</f>
        <v/>
      </c>
      <c r="K57" s="9" t="n"/>
      <c r="L57" s="13">
        <f>IF(B57="","",IF(D57="Não","Fora do mapa",IF(E57="Simples Nacional","Simples: análise própria",IF(OR(D57="",E57="",K57=""),"Falta responder",IF(K57="Sim","Com ação: acompanhar a modulação","Sem ação: prioridade no diagnóstico")))))</f>
        <v/>
      </c>
    </row>
    <row r="58">
      <c r="B58" s="8" t="n"/>
      <c r="C58" s="8" t="n"/>
      <c r="D58" s="9" t="n"/>
      <c r="E58" s="9" t="n"/>
      <c r="F58" s="10" t="n"/>
      <c r="G58" s="11">
        <f>IF(E58="Cumulativo",3.65%,IF(E58="Não cumulativo",9.25%,""))</f>
        <v/>
      </c>
      <c r="H58" s="12">
        <f>IF(AND(D58="Sim",ISNUMBER(F58),ISNUMBER(G58)),F58*G58,"")</f>
        <v/>
      </c>
      <c r="I58" s="9" t="n"/>
      <c r="J58" s="12">
        <f>IF(AND(ISNUMBER(H58),ISNUMBER(I58)),H58*MIN(I58,60),"")</f>
        <v/>
      </c>
      <c r="K58" s="9" t="n"/>
      <c r="L58" s="13">
        <f>IF(B58="","",IF(D58="Não","Fora do mapa",IF(E58="Simples Nacional","Simples: análise própria",IF(OR(D58="",E58="",K58=""),"Falta responder",IF(K58="Sim","Com ação: acompanhar a modulação","Sem ação: prioridade no diagnóstico")))))</f>
        <v/>
      </c>
    </row>
    <row r="59">
      <c r="B59" s="8" t="n"/>
      <c r="C59" s="8" t="n"/>
      <c r="D59" s="9" t="n"/>
      <c r="E59" s="9" t="n"/>
      <c r="F59" s="10" t="n"/>
      <c r="G59" s="11">
        <f>IF(E59="Cumulativo",3.65%,IF(E59="Não cumulativo",9.25%,""))</f>
        <v/>
      </c>
      <c r="H59" s="12">
        <f>IF(AND(D59="Sim",ISNUMBER(F59),ISNUMBER(G59)),F59*G59,"")</f>
        <v/>
      </c>
      <c r="I59" s="9" t="n"/>
      <c r="J59" s="12">
        <f>IF(AND(ISNUMBER(H59),ISNUMBER(I59)),H59*MIN(I59,60),"")</f>
        <v/>
      </c>
      <c r="K59" s="9" t="n"/>
      <c r="L59" s="13">
        <f>IF(B59="","",IF(D59="Não","Fora do mapa",IF(E59="Simples Nacional","Simples: análise própria",IF(OR(D59="",E59="",K59=""),"Falta responder",IF(K59="Sim","Com ação: acompanhar a modulação","Sem ação: prioridade no diagnóstico")))))</f>
        <v/>
      </c>
    </row>
    <row r="60">
      <c r="B60" s="8" t="n"/>
      <c r="C60" s="8" t="n"/>
      <c r="D60" s="9" t="n"/>
      <c r="E60" s="9" t="n"/>
      <c r="F60" s="10" t="n"/>
      <c r="G60" s="11">
        <f>IF(E60="Cumulativo",3.65%,IF(E60="Não cumulativo",9.25%,""))</f>
        <v/>
      </c>
      <c r="H60" s="12">
        <f>IF(AND(D60="Sim",ISNUMBER(F60),ISNUMBER(G60)),F60*G60,"")</f>
        <v/>
      </c>
      <c r="I60" s="9" t="n"/>
      <c r="J60" s="12">
        <f>IF(AND(ISNUMBER(H60),ISNUMBER(I60)),H60*MIN(I60,60),"")</f>
        <v/>
      </c>
      <c r="K60" s="9" t="n"/>
      <c r="L60" s="13">
        <f>IF(B60="","",IF(D60="Não","Fora do mapa",IF(E60="Simples Nacional","Simples: análise própria",IF(OR(D60="",E60="",K60=""),"Falta responder",IF(K60="Sim","Com ação: acompanhar a modulação","Sem ação: prioridade no diagnóstico")))))</f>
        <v/>
      </c>
    </row>
    <row r="61">
      <c r="B61" s="8" t="n"/>
      <c r="C61" s="8" t="n"/>
      <c r="D61" s="9" t="n"/>
      <c r="E61" s="9" t="n"/>
      <c r="F61" s="10" t="n"/>
      <c r="G61" s="11">
        <f>IF(E61="Cumulativo",3.65%,IF(E61="Não cumulativo",9.25%,""))</f>
        <v/>
      </c>
      <c r="H61" s="12">
        <f>IF(AND(D61="Sim",ISNUMBER(F61),ISNUMBER(G61)),F61*G61,"")</f>
        <v/>
      </c>
      <c r="I61" s="9" t="n"/>
      <c r="J61" s="12">
        <f>IF(AND(ISNUMBER(H61),ISNUMBER(I61)),H61*MIN(I61,60),"")</f>
        <v/>
      </c>
      <c r="K61" s="9" t="n"/>
      <c r="L61" s="13">
        <f>IF(B61="","",IF(D61="Não","Fora do mapa",IF(E61="Simples Nacional","Simples: análise própria",IF(OR(D61="",E61="",K61=""),"Falta responder",IF(K61="Sim","Com ação: acompanhar a modulação","Sem ação: prioridade no diagnóstico")))))</f>
        <v/>
      </c>
    </row>
    <row r="62">
      <c r="B62" s="8" t="n"/>
      <c r="C62" s="8" t="n"/>
      <c r="D62" s="9" t="n"/>
      <c r="E62" s="9" t="n"/>
      <c r="F62" s="10" t="n"/>
      <c r="G62" s="11">
        <f>IF(E62="Cumulativo",3.65%,IF(E62="Não cumulativo",9.25%,""))</f>
        <v/>
      </c>
      <c r="H62" s="12">
        <f>IF(AND(D62="Sim",ISNUMBER(F62),ISNUMBER(G62)),F62*G62,"")</f>
        <v/>
      </c>
      <c r="I62" s="9" t="n"/>
      <c r="J62" s="12">
        <f>IF(AND(ISNUMBER(H62),ISNUMBER(I62)),H62*MIN(I62,60),"")</f>
        <v/>
      </c>
      <c r="K62" s="9" t="n"/>
      <c r="L62" s="13">
        <f>IF(B62="","",IF(D62="Não","Fora do mapa",IF(E62="Simples Nacional","Simples: análise própria",IF(OR(D62="",E62="",K62=""),"Falta responder",IF(K62="Sim","Com ação: acompanhar a modulação","Sem ação: prioridade no diagnóstico")))))</f>
        <v/>
      </c>
    </row>
    <row r="63">
      <c r="B63" s="8" t="n"/>
      <c r="C63" s="8" t="n"/>
      <c r="D63" s="9" t="n"/>
      <c r="E63" s="9" t="n"/>
      <c r="F63" s="10" t="n"/>
      <c r="G63" s="11">
        <f>IF(E63="Cumulativo",3.65%,IF(E63="Não cumulativo",9.25%,""))</f>
        <v/>
      </c>
      <c r="H63" s="12">
        <f>IF(AND(D63="Sim",ISNUMBER(F63),ISNUMBER(G63)),F63*G63,"")</f>
        <v/>
      </c>
      <c r="I63" s="9" t="n"/>
      <c r="J63" s="12">
        <f>IF(AND(ISNUMBER(H63),ISNUMBER(I63)),H63*MIN(I63,60),"")</f>
        <v/>
      </c>
      <c r="K63" s="9" t="n"/>
      <c r="L63" s="13">
        <f>IF(B63="","",IF(D63="Não","Fora do mapa",IF(E63="Simples Nacional","Simples: análise própria",IF(OR(D63="",E63="",K63=""),"Falta responder",IF(K63="Sim","Com ação: acompanhar a modulação","Sem ação: prioridade no diagnóstico")))))</f>
        <v/>
      </c>
    </row>
    <row r="64">
      <c r="B64" s="14" t="inlineStr">
        <is>
          <t>Total da carteira (nominal)</t>
        </is>
      </c>
      <c r="H64" s="15">
        <f>SUM(H14:H63)</f>
        <v/>
      </c>
      <c r="J64" s="15">
        <f>SUM(J14:J63)</f>
        <v/>
      </c>
    </row>
  </sheetData>
  <mergeCells count="5">
    <mergeCell ref="B6:L6"/>
    <mergeCell ref="B7:L7"/>
    <mergeCell ref="B10:L10"/>
    <mergeCell ref="B9:L9"/>
    <mergeCell ref="B8:L8"/>
  </mergeCells>
  <dataValidations count="3">
    <dataValidation sqref="D14:D63" showDropDown="0" showInputMessage="0" showErrorMessage="0" allowBlank="1" type="list">
      <formula1>"Sim,Não"</formula1>
    </dataValidation>
    <dataValidation sqref="K14:K63" showDropDown="0" showInputMessage="0" showErrorMessage="0" allowBlank="1" type="list">
      <formula1>"Sim,Não"</formula1>
    </dataValidation>
    <dataValidation sqref="E14:E63" showDropDown="0" showInputMessage="0" showErrorMessage="0" allowBlank="1" type="list">
      <formula1>"Cumulativo,Não cumulativo,Simples Nacional"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00" customWidth="1" min="3" max="3"/>
  </cols>
  <sheetData>
    <row r="2">
      <c r="B2" s="1" t="inlineStr">
        <is>
          <t>Sobre o Tema 118</t>
        </is>
      </c>
      <c r="C2" s="2" t="inlineStr">
        <is>
          <t>Siga @inloco.ia.br</t>
        </is>
      </c>
    </row>
    <row r="3">
      <c r="B3" s="3" t="inlineStr">
        <is>
          <t>O que o STF decidiu e o que ainda está em aberto. Atualizado em 28/10/2026.</t>
        </is>
      </c>
      <c r="C3" s="2" t="inlineStr">
        <is>
          <t>inloco.ia.br</t>
        </is>
      </c>
    </row>
    <row r="5" ht="48" customHeight="1">
      <c r="B5" s="16" t="inlineStr">
        <is>
          <t>Decisão</t>
        </is>
      </c>
      <c r="C5" s="17" t="inlineStr">
        <is>
          <t>Em 21/10/2026, o STF concluiu o julgamento do Tema 118 (RE 592.616) e decidiu, por 6 votos a 5, que o ISS não integra a base de cálculo do PIS e da Cofins. O desempate foi do ministro Luiz Fux.</t>
        </is>
      </c>
    </row>
    <row r="6" ht="48" customHeight="1">
      <c r="B6" s="16" t="inlineStr">
        <is>
          <t>Fundamento</t>
        </is>
      </c>
      <c r="C6" s="17" t="inlineStr">
        <is>
          <t>O ISS é simples ingresso financeiro: só transita pelo caixa e pela contabilidade da empresa e segue para o município, sem caráter definitivo. Por isso não é receita para fins do art. 195, I, b, da Constituição.</t>
        </is>
      </c>
    </row>
    <row r="7" ht="62" customHeight="1">
      <c r="B7" s="16" t="inlineStr">
        <is>
          <t>Modulação</t>
        </is>
      </c>
      <c r="C7" s="17" t="inlineStr">
        <is>
          <t>Ainda não decidida. Fux propôs que a decisão produza efeitos a partir da publicação da ata do julgamento, com exceção das disputas judiciais e administrativas já pendentes e das obrigações anteriores ainda não pagas. A proposta depende de deliberação do Plenário. Ter ação não garante resultado.</t>
        </is>
      </c>
    </row>
    <row r="8" ht="48" customHeight="1">
      <c r="B8" s="16" t="inlineStr">
        <is>
          <t>Pedido da União</t>
        </is>
      </c>
      <c r="C8" s="17" t="inlineStr">
        <is>
          <t>Em 22/10/2026, a União pediu ao STF a suspensão nacional dos processos judiciais e administrativos sobre o tema até a definição da modulação. A petição cita 23.153 ações no país, 1.817 já transitadas em julgado. Até 28/10/2026, não encontramos notícia de decisão sobre o pedido.</t>
        </is>
      </c>
    </row>
    <row r="9" ht="48" customHeight="1">
      <c r="B9" s="16" t="inlineStr">
        <is>
          <t>Prazo</t>
        </is>
      </c>
      <c r="C9" s="17" t="inlineStr">
        <is>
          <t>O pedido alcança os pagamentos dos últimos 5 anos (CTN, art. 168, I; LC 118/2005, art. 3º). O PIS e a Cofins são extintos a partir de 2027 (EC 132/2023, art. 126, II, do ADCT), então não surgem competências novas.</t>
        </is>
      </c>
    </row>
    <row r="10" ht="34" customHeight="1">
      <c r="B10" s="16" t="inlineStr">
        <is>
          <t>Alíquotas</t>
        </is>
      </c>
      <c r="C10" s="17" t="inlineStr">
        <is>
          <t>Cumulativo: PIS 0,65% (Lei 9.715/1998, art. 8º, I) e Cofins 3% (Lei 9.718/1998, art. 8º). Não cumulativo: PIS 1,65% (Lei 10.637/2002, art. 2º) e Cofins 7,6% (Lei 10.833/2003, art. 2º).</t>
        </is>
      </c>
    </row>
    <row r="11" ht="34" customHeight="1">
      <c r="B11" s="16" t="inlineStr">
        <is>
          <t>Fontes</t>
        </is>
      </c>
      <c r="C11" s="17" t="inlineStr">
        <is>
          <t>STF, RE 592.616 (portal.stf.jus.br). Conjur, "STF exclui ISS do cálculo do PIS e da Cofins", 21/10/2026 (conjur.com.br). PwC, Tax Intelligence Express ed. 53, Tema 118 (pwc.com.br).</t>
        </is>
      </c>
    </row>
    <row r="12" ht="20" customHeight="1">
      <c r="B12" s="16" t="inlineStr">
        <is>
          <t>Aviso</t>
        </is>
      </c>
      <c r="C12" s="17" t="inlineStr">
        <is>
          <t>Material informativo da Inloco. Não substitui a análise do caso concreto.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2026-10-29T01:25:36Z</dcterms:created>
  <dcterms:modified xmlns:dcterms="http://purl.org/dc/terms/" xmlns:xsi="http://www.w3.org/2001/XMLSchema-instance" xsi:type="dcterms:W3CDTF">2026-10-29T01:25:36Z</dcterms:modified>
</cp:coreProperties>
</file>